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240" windowHeight="8310" activeTab="0"/>
  </bookViews>
  <sheets>
    <sheet name="annu200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<sst xmlns="http://schemas.openxmlformats.org/spreadsheetml/2006/main" count="38" uniqueCount="38">
  <si>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Retire Early Annuity Factor Calculator</t>
  </si>
  <si>
    <t>Instructions:</t>
  </si>
  <si>
    <t>Input IRA value on December 31st of previous year, interest rate, and Retiree's age this year.</t>
  </si>
  <si>
    <t>Read amount of annual withdrawal below.</t>
  </si>
  <si>
    <t>IRA Value on December 31 of Previous Year</t>
  </si>
  <si>
    <t>Retiree Age This Year</t>
  </si>
  <si>
    <t>Annuity Factor</t>
  </si>
  <si>
    <t>Table values:</t>
  </si>
  <si>
    <t>Column A</t>
  </si>
  <si>
    <t>Column B</t>
  </si>
  <si>
    <t>Column C</t>
  </si>
  <si>
    <t>Explanation of Calculation:</t>
  </si>
  <si>
    <t>Column A is the probability that the Retiree is still</t>
  </si>
  <si>
    <t>alive on that year's payment date. The probability</t>
  </si>
  <si>
    <t>is 1.00 the first year and declines from there.</t>
  </si>
  <si>
    <t>Column B is the present value of $1 discounted</t>
  </si>
  <si>
    <t>at interest rate input above.</t>
  </si>
  <si>
    <t>Column C is the product (i.e., A times B) of</t>
  </si>
  <si>
    <t>Column A and Column B.</t>
  </si>
  <si>
    <t>The Annuity Factor is the sum of the values</t>
  </si>
  <si>
    <t>in Column C.</t>
  </si>
  <si>
    <t>Hash value: 3896011777</t>
  </si>
  <si>
    <t>= Sum of Product = Annuity Factor</t>
  </si>
  <si>
    <t>Version 2.0 - Release date October 16, 2002</t>
  </si>
  <si>
    <t>Based on Annuity 2003 Mortality Table from IRS Revenue Ruling 2002-62 Appendix B</t>
  </si>
  <si>
    <t>Mid-term Applicable Federal Rate</t>
  </si>
  <si>
    <t>AGE</t>
  </si>
  <si>
    <t>q sub (x)</t>
  </si>
  <si>
    <t xml:space="preserve">see link: </t>
  </si>
  <si>
    <t>http://www.irs.gov/pub/irs-drop/rr-02-62.pdf</t>
  </si>
  <si>
    <t>Annuity Factor Method Annual Withdrawal</t>
  </si>
  <si>
    <t>Amortization Method Annual Withdrawal</t>
  </si>
  <si>
    <t>Minimum Method Annual Withdrawal</t>
  </si>
  <si>
    <t>Single Life Expectancy Table from June 2002 Supplement to IRS Pub. 590</t>
  </si>
  <si>
    <t>For comparison, here's the annual withdrawals with the other two IRS-approved methods</t>
  </si>
  <si>
    <t>see link:</t>
  </si>
  <si>
    <t>http://www.irs.gov/pub/irs-pdf/p590supp.pdf</t>
  </si>
  <si>
    <t>using the Single Life Expectancy Table (Table 1) from the June 2002 Supplement to IRS Publication 590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</si>
</sst>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.0000000_);_(&quot;$&quot;* \(#,##0.0000000\);_(&quot;$&quot;* &quot;-&quot;??_);_(@_)"/>
    <numFmt numFmtId="177" formatCode="_(&quot;$&quot;* #,##0.00000000_);_(&quot;$&quot;* \(#,##0.00000000\);_(&quot;$&quot;* &quot;-&quot;??_);_(@_)"/>
    <numFmt numFmtId="178" formatCode="_(&quot;$&quot;* #,##0.000000000_);_(&quot;$&quot;* \(#,##0.000000000\);_(&quot;$&quot;* &quot;-&quot;??_);_(@_)"/>
    <numFmt numFmtId="179" formatCode="_(&quot;$&quot;* #,##0.0000000000_);_(&quot;$&quot;* \(#,##0.0000000000\);_(&quot;$&quot;* &quot;-&quot;??_);_(@_)"/>
    <numFmt numFmtId="180" formatCode="_(&quot;$&quot;* #,##0.00000000000_);_(&quot;$&quot;* \(#,##0.00000000000\);_(&quot;$&quot;* &quot;-&quot;??_);_(@_)"/>
    <numFmt numFmtId="181" formatCode="_(&quot;$&quot;* #,##0.000000000000_);_(&quot;$&quot;* \(#,##0.000000000000\);_(&quot;$&quot;* &quot;-&quot;??_);_(@_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0.0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>
      <alignment/>
    </xf>
    <xf numFmtId="171" fontId="0" fillId="0" borderId="0" xfId="17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171" fontId="5" fillId="0" borderId="0" xfId="17" applyNumberFormat="1" applyFont="1" applyAlignment="1" applyProtection="1">
      <alignment/>
      <protection locked="0"/>
    </xf>
    <xf numFmtId="10" fontId="5" fillId="0" borderId="0" xfId="2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19" applyAlignment="1">
      <alignment/>
    </xf>
    <xf numFmtId="0" fontId="1" fillId="0" borderId="0" xfId="0" applyFont="1" applyAlignment="1" quotePrefix="1">
      <alignment horizontal="right"/>
    </xf>
    <xf numFmtId="16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0" fontId="6" fillId="0" borderId="0" xfId="19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r-02-62.pdf" TargetMode="External" /><Relationship Id="rId2" Type="http://schemas.openxmlformats.org/officeDocument/2006/relationships/hyperlink" Target="http://www.irs.gov/pub/irs-pdf/p590supp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10.57421875" style="0" bestFit="1" customWidth="1"/>
    <col min="4" max="6" width="11.7109375" style="0" customWidth="1"/>
    <col min="7" max="8" width="12.7109375" style="0" customWidth="1"/>
  </cols>
  <sheetData>
    <row r="1" ht="15.75">
      <c r="A1" s="7" t="s">
        <v>0</v>
      </c>
    </row>
    <row r="2" ht="12.75">
      <c r="A2" s="12" t="s">
        <v>23</v>
      </c>
    </row>
    <row r="3" ht="15.75">
      <c r="A3" s="7"/>
    </row>
    <row r="4" ht="12.75">
      <c r="A4" s="4" t="s">
        <v>24</v>
      </c>
    </row>
    <row r="5" spans="1:2" ht="12.75">
      <c r="A5" s="18" t="s">
        <v>28</v>
      </c>
      <c r="B5" s="19" t="s">
        <v>29</v>
      </c>
    </row>
    <row r="7" ht="12.75">
      <c r="A7" s="13" t="s">
        <v>1</v>
      </c>
    </row>
    <row r="9" ht="12.75">
      <c r="A9" t="s">
        <v>2</v>
      </c>
    </row>
    <row r="10" ht="12.75">
      <c r="A10" t="s">
        <v>3</v>
      </c>
    </row>
    <row r="12" spans="4:5" ht="12.75">
      <c r="D12" s="8" t="s">
        <v>4</v>
      </c>
      <c r="E12" s="9">
        <v>100000</v>
      </c>
    </row>
    <row r="13" spans="4:5" ht="12.75">
      <c r="D13" s="5" t="s">
        <v>25</v>
      </c>
      <c r="E13" s="10">
        <v>0.0346</v>
      </c>
    </row>
    <row r="14" spans="4:5" ht="12.75">
      <c r="D14" s="5" t="s">
        <v>5</v>
      </c>
      <c r="E14" s="11">
        <v>40</v>
      </c>
    </row>
    <row r="15" spans="4:5" ht="12.75">
      <c r="D15" s="20" t="s">
        <v>30</v>
      </c>
      <c r="E15" s="2">
        <f>E12/SUM(F42:F142)</f>
        <v>4425.663634673387</v>
      </c>
    </row>
    <row r="16" spans="4:5" ht="12.75">
      <c r="D16" s="8" t="s">
        <v>6</v>
      </c>
      <c r="E16" s="6">
        <f>E12/E15</f>
        <v>22.595481323193688</v>
      </c>
    </row>
    <row r="17" spans="4:5" ht="12.75">
      <c r="D17" s="8"/>
      <c r="E17" s="6"/>
    </row>
    <row r="18" spans="1:5" ht="12.75">
      <c r="A18" s="18" t="s">
        <v>34</v>
      </c>
      <c r="E18" s="6"/>
    </row>
    <row r="19" spans="1:5" ht="12.75">
      <c r="A19" t="s">
        <v>37</v>
      </c>
      <c r="B19" s="18"/>
      <c r="E19" s="6"/>
    </row>
    <row r="20" spans="1:5" ht="12.75">
      <c r="A20" t="s">
        <v>35</v>
      </c>
      <c r="B20" s="24" t="s">
        <v>36</v>
      </c>
      <c r="E20" s="6"/>
    </row>
    <row r="21" spans="3:4" ht="12.75">
      <c r="C21" s="5"/>
      <c r="D21" s="2"/>
    </row>
    <row r="22" spans="3:5" ht="12.75">
      <c r="C22" s="5"/>
      <c r="D22" s="20" t="s">
        <v>31</v>
      </c>
      <c r="E22" s="2">
        <f>-PMT(E13,$E$151,E12,,0)</f>
        <v>4475.7473368495785</v>
      </c>
    </row>
    <row r="23" spans="3:5" ht="12.75">
      <c r="C23" s="5"/>
      <c r="D23" s="20" t="s">
        <v>32</v>
      </c>
      <c r="E23" s="2">
        <f>E12/$E$151</f>
        <v>2293.577981651376</v>
      </c>
    </row>
    <row r="24" spans="3:4" ht="12.75">
      <c r="C24" s="5"/>
      <c r="D24" s="2"/>
    </row>
    <row r="25" spans="3:4" ht="12.75">
      <c r="C25" s="5"/>
      <c r="D25" s="2"/>
    </row>
    <row r="26" spans="3:4" ht="12.75">
      <c r="C26" s="5"/>
      <c r="D26" s="2"/>
    </row>
    <row r="27" spans="3:4" ht="12.75">
      <c r="C27" s="5"/>
      <c r="D27" s="2"/>
    </row>
    <row r="28" spans="3:4" ht="12.75">
      <c r="C28" s="5"/>
      <c r="D28" s="2"/>
    </row>
    <row r="29" spans="3:4" ht="12.75">
      <c r="C29" s="5"/>
      <c r="D29" s="2"/>
    </row>
    <row r="30" spans="3:4" ht="12.75">
      <c r="C30" s="5"/>
      <c r="D30" s="2"/>
    </row>
    <row r="31" spans="3:4" ht="12.75">
      <c r="C31" s="5"/>
      <c r="D31" s="2"/>
    </row>
    <row r="32" spans="3:4" ht="12.75">
      <c r="C32" s="5"/>
      <c r="D32" s="2"/>
    </row>
    <row r="39" ht="12.75">
      <c r="A39" s="17" t="s">
        <v>7</v>
      </c>
    </row>
    <row r="41" spans="1:8" ht="12.75">
      <c r="A41" s="16" t="s">
        <v>26</v>
      </c>
      <c r="B41" s="16" t="s">
        <v>27</v>
      </c>
      <c r="D41" s="14" t="s">
        <v>8</v>
      </c>
      <c r="E41" s="14" t="s">
        <v>9</v>
      </c>
      <c r="F41" s="14" t="s">
        <v>10</v>
      </c>
      <c r="H41" s="15" t="s">
        <v>11</v>
      </c>
    </row>
    <row r="42" spans="1:6" ht="12.75">
      <c r="A42">
        <v>15</v>
      </c>
      <c r="B42" s="1">
        <v>0.000331</v>
      </c>
      <c r="D42" s="1">
        <f aca="true" t="shared" si="0" ref="D42:D73">IF(A42=$E$14,1,IF(A42&lt;$E$14,0,(1-B41)*D41))</f>
        <v>0</v>
      </c>
      <c r="E42" s="1">
        <f aca="true" t="shared" si="1" ref="E42:E73">IF(A42=$E$14,1,IF(A42&lt;$E$14,0,1/(1+$E$13)*E41))</f>
        <v>0</v>
      </c>
      <c r="F42">
        <f aca="true" t="shared" si="2" ref="F42:F73">D42*E42</f>
        <v>0</v>
      </c>
    </row>
    <row r="43" spans="1:8" ht="12.75">
      <c r="A43">
        <v>16</v>
      </c>
      <c r="B43" s="1">
        <v>0.000344</v>
      </c>
      <c r="D43" s="1">
        <f t="shared" si="0"/>
        <v>0</v>
      </c>
      <c r="E43" s="1">
        <f t="shared" si="1"/>
        <v>0</v>
      </c>
      <c r="F43">
        <f t="shared" si="2"/>
        <v>0</v>
      </c>
      <c r="G43" s="3"/>
      <c r="H43" s="4" t="s">
        <v>12</v>
      </c>
    </row>
    <row r="44" spans="1:8" ht="12.75">
      <c r="A44">
        <v>17</v>
      </c>
      <c r="B44" s="1">
        <v>0.000359</v>
      </c>
      <c r="D44" s="1">
        <f t="shared" si="0"/>
        <v>0</v>
      </c>
      <c r="E44" s="1">
        <f t="shared" si="1"/>
        <v>0</v>
      </c>
      <c r="F44">
        <f t="shared" si="2"/>
        <v>0</v>
      </c>
      <c r="H44" s="4" t="s">
        <v>13</v>
      </c>
    </row>
    <row r="45" spans="1:8" ht="12.75">
      <c r="A45">
        <v>18</v>
      </c>
      <c r="B45" s="1">
        <v>0.000375</v>
      </c>
      <c r="D45" s="1">
        <f t="shared" si="0"/>
        <v>0</v>
      </c>
      <c r="E45" s="1">
        <f t="shared" si="1"/>
        <v>0</v>
      </c>
      <c r="F45">
        <f t="shared" si="2"/>
        <v>0</v>
      </c>
      <c r="H45" t="s">
        <v>14</v>
      </c>
    </row>
    <row r="46" spans="1:6" ht="12.75">
      <c r="A46">
        <v>19</v>
      </c>
      <c r="B46" s="1">
        <v>0.000392</v>
      </c>
      <c r="D46" s="1">
        <f t="shared" si="0"/>
        <v>0</v>
      </c>
      <c r="E46" s="1">
        <f t="shared" si="1"/>
        <v>0</v>
      </c>
      <c r="F46">
        <f t="shared" si="2"/>
        <v>0</v>
      </c>
    </row>
    <row r="47" spans="1:8" ht="12.75">
      <c r="A47">
        <v>20</v>
      </c>
      <c r="B47" s="1">
        <v>0.000411</v>
      </c>
      <c r="D47" s="1">
        <f t="shared" si="0"/>
        <v>0</v>
      </c>
      <c r="E47" s="1">
        <f t="shared" si="1"/>
        <v>0</v>
      </c>
      <c r="F47">
        <f t="shared" si="2"/>
        <v>0</v>
      </c>
      <c r="G47" s="3"/>
      <c r="H47" s="4" t="s">
        <v>15</v>
      </c>
    </row>
    <row r="48" spans="1:8" ht="12.75">
      <c r="A48">
        <v>21</v>
      </c>
      <c r="B48" s="1">
        <v>0.000432</v>
      </c>
      <c r="D48" s="1">
        <f t="shared" si="0"/>
        <v>0</v>
      </c>
      <c r="E48" s="1">
        <f t="shared" si="1"/>
        <v>0</v>
      </c>
      <c r="F48">
        <f t="shared" si="2"/>
        <v>0</v>
      </c>
      <c r="H48" s="4" t="s">
        <v>16</v>
      </c>
    </row>
    <row r="49" spans="1:6" ht="12.75">
      <c r="A49">
        <v>22</v>
      </c>
      <c r="B49" s="1">
        <v>0.000454</v>
      </c>
      <c r="D49" s="1">
        <f t="shared" si="0"/>
        <v>0</v>
      </c>
      <c r="E49" s="1">
        <f t="shared" si="1"/>
        <v>0</v>
      </c>
      <c r="F49">
        <f t="shared" si="2"/>
        <v>0</v>
      </c>
    </row>
    <row r="50" spans="1:8" ht="12.75">
      <c r="A50">
        <v>23</v>
      </c>
      <c r="B50" s="1">
        <v>0.000476</v>
      </c>
      <c r="D50" s="1">
        <f t="shared" si="0"/>
        <v>0</v>
      </c>
      <c r="E50" s="1">
        <f t="shared" si="1"/>
        <v>0</v>
      </c>
      <c r="F50">
        <f t="shared" si="2"/>
        <v>0</v>
      </c>
      <c r="H50" t="s">
        <v>17</v>
      </c>
    </row>
    <row r="51" spans="1:8" ht="12.75">
      <c r="A51">
        <v>24</v>
      </c>
      <c r="B51" s="1">
        <v>0.000501</v>
      </c>
      <c r="D51" s="1">
        <f t="shared" si="0"/>
        <v>0</v>
      </c>
      <c r="E51" s="1">
        <f t="shared" si="1"/>
        <v>0</v>
      </c>
      <c r="F51">
        <f t="shared" si="2"/>
        <v>0</v>
      </c>
      <c r="H51" t="s">
        <v>18</v>
      </c>
    </row>
    <row r="52" spans="1:6" ht="12.75">
      <c r="A52">
        <v>25</v>
      </c>
      <c r="B52" s="1">
        <v>0.000524</v>
      </c>
      <c r="D52" s="1">
        <f t="shared" si="0"/>
        <v>0</v>
      </c>
      <c r="E52" s="1">
        <f t="shared" si="1"/>
        <v>0</v>
      </c>
      <c r="F52">
        <f t="shared" si="2"/>
        <v>0</v>
      </c>
    </row>
    <row r="53" spans="1:8" ht="12.75">
      <c r="A53">
        <v>26</v>
      </c>
      <c r="B53" s="1">
        <v>0.000547</v>
      </c>
      <c r="D53" s="1">
        <f t="shared" si="0"/>
        <v>0</v>
      </c>
      <c r="E53" s="1">
        <f t="shared" si="1"/>
        <v>0</v>
      </c>
      <c r="F53">
        <f t="shared" si="2"/>
        <v>0</v>
      </c>
      <c r="H53" t="s">
        <v>19</v>
      </c>
    </row>
    <row r="54" spans="1:8" ht="12.75">
      <c r="A54">
        <v>27</v>
      </c>
      <c r="B54" s="1">
        <v>0.000567</v>
      </c>
      <c r="D54" s="1">
        <f t="shared" si="0"/>
        <v>0</v>
      </c>
      <c r="E54" s="1">
        <f t="shared" si="1"/>
        <v>0</v>
      </c>
      <c r="F54">
        <f t="shared" si="2"/>
        <v>0</v>
      </c>
      <c r="H54" t="s">
        <v>20</v>
      </c>
    </row>
    <row r="55" spans="1:6" ht="12.75">
      <c r="A55">
        <v>28</v>
      </c>
      <c r="B55" s="1">
        <v>0.000584</v>
      </c>
      <c r="D55" s="1">
        <f t="shared" si="0"/>
        <v>0</v>
      </c>
      <c r="E55" s="1">
        <f t="shared" si="1"/>
        <v>0</v>
      </c>
      <c r="F55">
        <f t="shared" si="2"/>
        <v>0</v>
      </c>
    </row>
    <row r="56" spans="1:6" ht="12.75">
      <c r="A56">
        <v>29</v>
      </c>
      <c r="B56" s="1">
        <v>0.000598</v>
      </c>
      <c r="D56" s="1">
        <f t="shared" si="0"/>
        <v>0</v>
      </c>
      <c r="E56" s="1">
        <f t="shared" si="1"/>
        <v>0</v>
      </c>
      <c r="F56">
        <f t="shared" si="2"/>
        <v>0</v>
      </c>
    </row>
    <row r="57" spans="1:6" ht="12.75">
      <c r="A57">
        <v>30</v>
      </c>
      <c r="B57" s="1">
        <v>0.000608</v>
      </c>
      <c r="D57" s="1">
        <f t="shared" si="0"/>
        <v>0</v>
      </c>
      <c r="E57" s="1">
        <f t="shared" si="1"/>
        <v>0</v>
      </c>
      <c r="F57">
        <f t="shared" si="2"/>
        <v>0</v>
      </c>
    </row>
    <row r="58" spans="1:6" ht="12.75">
      <c r="A58">
        <v>31</v>
      </c>
      <c r="B58" s="1">
        <v>0.000615</v>
      </c>
      <c r="D58" s="1">
        <f t="shared" si="0"/>
        <v>0</v>
      </c>
      <c r="E58" s="1">
        <f t="shared" si="1"/>
        <v>0</v>
      </c>
      <c r="F58">
        <f t="shared" si="2"/>
        <v>0</v>
      </c>
    </row>
    <row r="59" spans="1:6" ht="12.75">
      <c r="A59">
        <v>32</v>
      </c>
      <c r="B59" s="1">
        <v>0.000619</v>
      </c>
      <c r="D59" s="1">
        <f t="shared" si="0"/>
        <v>0</v>
      </c>
      <c r="E59" s="1">
        <f t="shared" si="1"/>
        <v>0</v>
      </c>
      <c r="F59">
        <f t="shared" si="2"/>
        <v>0</v>
      </c>
    </row>
    <row r="60" spans="1:6" ht="12.75">
      <c r="A60">
        <v>33</v>
      </c>
      <c r="B60" s="1">
        <v>0.000622</v>
      </c>
      <c r="D60" s="1">
        <f t="shared" si="0"/>
        <v>0</v>
      </c>
      <c r="E60" s="1">
        <f t="shared" si="1"/>
        <v>0</v>
      </c>
      <c r="F60">
        <f t="shared" si="2"/>
        <v>0</v>
      </c>
    </row>
    <row r="61" spans="1:6" ht="12.75">
      <c r="A61">
        <v>34</v>
      </c>
      <c r="B61" s="1">
        <v>0.000625</v>
      </c>
      <c r="D61" s="1">
        <f t="shared" si="0"/>
        <v>0</v>
      </c>
      <c r="E61" s="1">
        <f t="shared" si="1"/>
        <v>0</v>
      </c>
      <c r="F61">
        <f t="shared" si="2"/>
        <v>0</v>
      </c>
    </row>
    <row r="62" spans="1:6" ht="12.75">
      <c r="A62">
        <v>35</v>
      </c>
      <c r="B62" s="1">
        <v>0.000629</v>
      </c>
      <c r="D62" s="1">
        <f t="shared" si="0"/>
        <v>0</v>
      </c>
      <c r="E62" s="1">
        <f t="shared" si="1"/>
        <v>0</v>
      </c>
      <c r="F62">
        <f t="shared" si="2"/>
        <v>0</v>
      </c>
    </row>
    <row r="63" spans="1:6" ht="12.75">
      <c r="A63">
        <v>36</v>
      </c>
      <c r="B63" s="1">
        <v>0.000636</v>
      </c>
      <c r="D63" s="1">
        <f t="shared" si="0"/>
        <v>0</v>
      </c>
      <c r="E63" s="1">
        <f t="shared" si="1"/>
        <v>0</v>
      </c>
      <c r="F63">
        <f t="shared" si="2"/>
        <v>0</v>
      </c>
    </row>
    <row r="64" spans="1:6" ht="12.75">
      <c r="A64">
        <v>37</v>
      </c>
      <c r="B64" s="1">
        <v>0.000657</v>
      </c>
      <c r="D64" s="1">
        <f t="shared" si="0"/>
        <v>0</v>
      </c>
      <c r="E64" s="1">
        <f t="shared" si="1"/>
        <v>0</v>
      </c>
      <c r="F64">
        <f t="shared" si="2"/>
        <v>0</v>
      </c>
    </row>
    <row r="65" spans="1:6" ht="12.75">
      <c r="A65">
        <v>38</v>
      </c>
      <c r="B65" s="1">
        <v>0.000696</v>
      </c>
      <c r="D65" s="1">
        <f t="shared" si="0"/>
        <v>0</v>
      </c>
      <c r="E65" s="1">
        <f t="shared" si="1"/>
        <v>0</v>
      </c>
      <c r="F65">
        <f t="shared" si="2"/>
        <v>0</v>
      </c>
    </row>
    <row r="66" spans="1:6" ht="12.75">
      <c r="A66">
        <v>39</v>
      </c>
      <c r="B66" s="1">
        <v>0.000749</v>
      </c>
      <c r="D66" s="1">
        <f t="shared" si="0"/>
        <v>0</v>
      </c>
      <c r="E66" s="1">
        <f t="shared" si="1"/>
        <v>0</v>
      </c>
      <c r="F66">
        <f t="shared" si="2"/>
        <v>0</v>
      </c>
    </row>
    <row r="67" spans="1:6" ht="12.75">
      <c r="A67">
        <v>40</v>
      </c>
      <c r="B67" s="1">
        <v>0.000818</v>
      </c>
      <c r="D67" s="1">
        <f t="shared" si="0"/>
        <v>1</v>
      </c>
      <c r="E67" s="1">
        <f t="shared" si="1"/>
        <v>1</v>
      </c>
      <c r="F67">
        <f t="shared" si="2"/>
        <v>1</v>
      </c>
    </row>
    <row r="68" spans="1:6" ht="12.75">
      <c r="A68">
        <v>41</v>
      </c>
      <c r="B68" s="1">
        <v>0.000904</v>
      </c>
      <c r="D68" s="1">
        <f t="shared" si="0"/>
        <v>0.999182</v>
      </c>
      <c r="E68" s="1">
        <f t="shared" si="1"/>
        <v>0.9665571235260004</v>
      </c>
      <c r="F68">
        <f t="shared" si="2"/>
        <v>0.9657664797989561</v>
      </c>
    </row>
    <row r="69" spans="1:7" ht="12.75">
      <c r="A69">
        <v>42</v>
      </c>
      <c r="B69" s="1">
        <v>0.001007</v>
      </c>
      <c r="D69" s="1">
        <f t="shared" si="0"/>
        <v>0.998278739472</v>
      </c>
      <c r="E69" s="1">
        <f t="shared" si="1"/>
        <v>0.934232673038856</v>
      </c>
      <c r="F69">
        <f t="shared" si="2"/>
        <v>0.9326246152147863</v>
      </c>
      <c r="G69" s="4"/>
    </row>
    <row r="70" spans="1:6" ht="12.75">
      <c r="A70">
        <v>43</v>
      </c>
      <c r="B70" s="1">
        <v>0.00113</v>
      </c>
      <c r="D70" s="1">
        <f t="shared" si="0"/>
        <v>0.9972734727813517</v>
      </c>
      <c r="E70" s="1">
        <f t="shared" si="1"/>
        <v>0.9029892451564432</v>
      </c>
      <c r="F70">
        <f t="shared" si="2"/>
        <v>0.9005272204013774</v>
      </c>
    </row>
    <row r="71" spans="1:6" ht="12.75">
      <c r="A71">
        <v>44</v>
      </c>
      <c r="B71" s="1">
        <v>0.00127</v>
      </c>
      <c r="D71" s="1">
        <f t="shared" si="0"/>
        <v>0.9961465537571088</v>
      </c>
      <c r="E71" s="1">
        <f t="shared" si="1"/>
        <v>0.8727906873733261</v>
      </c>
      <c r="F71">
        <f t="shared" si="2"/>
        <v>0.869427435378237</v>
      </c>
    </row>
    <row r="72" spans="1:6" ht="12.75">
      <c r="A72">
        <v>45</v>
      </c>
      <c r="B72" s="1">
        <v>0.001426</v>
      </c>
      <c r="D72" s="1">
        <f t="shared" si="0"/>
        <v>0.9948814476338372</v>
      </c>
      <c r="E72" s="1">
        <f t="shared" si="1"/>
        <v>0.8436020562278428</v>
      </c>
      <c r="F72">
        <f t="shared" si="2"/>
        <v>0.839284034926838</v>
      </c>
    </row>
    <row r="73" spans="1:6" ht="12.75">
      <c r="A73">
        <v>46</v>
      </c>
      <c r="B73" s="1">
        <v>0.001597</v>
      </c>
      <c r="D73" s="1">
        <f t="shared" si="0"/>
        <v>0.9934627466895114</v>
      </c>
      <c r="E73" s="1">
        <f t="shared" si="1"/>
        <v>0.815389576868203</v>
      </c>
      <c r="F73">
        <f t="shared" si="2"/>
        <v>0.8100591686574835</v>
      </c>
    </row>
    <row r="74" spans="1:6" ht="12.75">
      <c r="A74">
        <v>47</v>
      </c>
      <c r="B74" s="1">
        <v>0.001783</v>
      </c>
      <c r="D74" s="1">
        <f aca="true" t="shared" si="3" ref="D74:D105">IF(A74=$E$14,1,IF(A74&lt;$E$14,0,(1-B73)*D73))</f>
        <v>0.9918761866830483</v>
      </c>
      <c r="E74" s="1">
        <f aca="true" t="shared" si="4" ref="E74:E105">IF(A74=$E$14,1,IF(A74&lt;$E$14,0,1/(1+$E$13)*E73))</f>
        <v>0.788120603970813</v>
      </c>
      <c r="F74">
        <f aca="true" t="shared" si="5" ref="F74:F105">D74*E74</f>
        <v>0.7817180593129108</v>
      </c>
    </row>
    <row r="75" spans="1:6" ht="12.75">
      <c r="A75">
        <v>48</v>
      </c>
      <c r="B75" s="1">
        <v>0.001979</v>
      </c>
      <c r="D75" s="1">
        <f t="shared" si="3"/>
        <v>0.9901076714421925</v>
      </c>
      <c r="E75" s="1">
        <f t="shared" si="4"/>
        <v>0.7617635839656032</v>
      </c>
      <c r="F75">
        <f t="shared" si="5"/>
        <v>0.7542279683096424</v>
      </c>
    </row>
    <row r="76" spans="1:6" ht="12.75">
      <c r="A76">
        <v>49</v>
      </c>
      <c r="B76" s="1">
        <v>0.002187</v>
      </c>
      <c r="D76" s="1">
        <f t="shared" si="3"/>
        <v>0.9881482483604084</v>
      </c>
      <c r="E76" s="1">
        <f t="shared" si="4"/>
        <v>0.7362880185246503</v>
      </c>
      <c r="F76">
        <f t="shared" si="5"/>
        <v>0.7275617157938892</v>
      </c>
    </row>
    <row r="77" spans="1:7" ht="12.75">
      <c r="A77">
        <v>50</v>
      </c>
      <c r="B77" s="1">
        <v>0.002409</v>
      </c>
      <c r="D77" s="1">
        <f t="shared" si="3"/>
        <v>0.9859871681412441</v>
      </c>
      <c r="E77" s="1">
        <f t="shared" si="4"/>
        <v>0.7116644292718445</v>
      </c>
      <c r="F77">
        <f t="shared" si="5"/>
        <v>0.7016919952846007</v>
      </c>
      <c r="G77" s="3"/>
    </row>
    <row r="78" spans="1:7" ht="12.75">
      <c r="A78">
        <v>51</v>
      </c>
      <c r="B78" s="1">
        <v>0.002646</v>
      </c>
      <c r="D78" s="1">
        <f t="shared" si="3"/>
        <v>0.9836119250531918</v>
      </c>
      <c r="E78" s="1">
        <f t="shared" si="4"/>
        <v>0.6878643236727667</v>
      </c>
      <c r="F78">
        <f t="shared" si="5"/>
        <v>0.676591551583182</v>
      </c>
      <c r="G78" s="3"/>
    </row>
    <row r="79" spans="1:7" ht="12.75">
      <c r="A79">
        <v>52</v>
      </c>
      <c r="B79" s="1">
        <v>0.002896</v>
      </c>
      <c r="D79" s="1">
        <f t="shared" si="3"/>
        <v>0.981009287899501</v>
      </c>
      <c r="E79" s="1">
        <f t="shared" si="4"/>
        <v>0.6648601620653072</v>
      </c>
      <c r="F79">
        <f t="shared" si="5"/>
        <v>0.6522339941404338</v>
      </c>
      <c r="G79" s="3"/>
    </row>
    <row r="80" spans="1:7" ht="12.75">
      <c r="A80">
        <v>53</v>
      </c>
      <c r="B80" s="1">
        <v>0.003167</v>
      </c>
      <c r="D80" s="1">
        <f t="shared" si="3"/>
        <v>0.978168285001744</v>
      </c>
      <c r="E80" s="1">
        <f t="shared" si="4"/>
        <v>0.6426253257928738</v>
      </c>
      <c r="F80">
        <f t="shared" si="5"/>
        <v>0.6285957128295023</v>
      </c>
      <c r="G80" s="3"/>
    </row>
    <row r="81" spans="1:7" ht="12.75">
      <c r="A81">
        <v>54</v>
      </c>
      <c r="B81" s="1">
        <v>0.003453</v>
      </c>
      <c r="D81" s="1">
        <f t="shared" si="3"/>
        <v>0.9750704260431434</v>
      </c>
      <c r="E81" s="1">
        <f t="shared" si="4"/>
        <v>0.621134086403319</v>
      </c>
      <c r="F81">
        <f t="shared" si="5"/>
        <v>0.6056494782592029</v>
      </c>
      <c r="G81" s="3"/>
    </row>
    <row r="82" spans="1:7" ht="12.75">
      <c r="A82">
        <v>55</v>
      </c>
      <c r="B82" s="1">
        <v>0.003754</v>
      </c>
      <c r="D82" s="1">
        <f t="shared" si="3"/>
        <v>0.9717035078620164</v>
      </c>
      <c r="E82" s="1">
        <f t="shared" si="4"/>
        <v>0.6003615758779423</v>
      </c>
      <c r="F82">
        <f t="shared" si="5"/>
        <v>0.5833734492661646</v>
      </c>
      <c r="G82" s="3"/>
    </row>
    <row r="83" spans="1:7" ht="12.75">
      <c r="A83">
        <v>56</v>
      </c>
      <c r="B83" s="1">
        <v>0.004069</v>
      </c>
      <c r="D83" s="1">
        <f t="shared" si="3"/>
        <v>0.9680557328935023</v>
      </c>
      <c r="E83" s="1">
        <f t="shared" si="4"/>
        <v>0.5802837578561205</v>
      </c>
      <c r="F83">
        <f t="shared" si="5"/>
        <v>0.5617470184976023</v>
      </c>
      <c r="G83" s="3"/>
    </row>
    <row r="84" spans="1:7" ht="12.75">
      <c r="A84">
        <v>57</v>
      </c>
      <c r="B84" s="1">
        <v>0.004398</v>
      </c>
      <c r="D84" s="1">
        <f t="shared" si="3"/>
        <v>0.9641167141163587</v>
      </c>
      <c r="E84" s="1">
        <f t="shared" si="4"/>
        <v>0.56087739982227</v>
      </c>
      <c r="F84">
        <f t="shared" si="5"/>
        <v>0.5407512757387741</v>
      </c>
      <c r="G84" s="3"/>
    </row>
    <row r="85" spans="1:7" ht="12.75">
      <c r="A85">
        <v>58</v>
      </c>
      <c r="B85" s="1">
        <v>0.004736</v>
      </c>
      <c r="D85" s="1">
        <f t="shared" si="3"/>
        <v>0.9598765288076749</v>
      </c>
      <c r="E85" s="1">
        <f t="shared" si="4"/>
        <v>0.5421200462229557</v>
      </c>
      <c r="F85">
        <f t="shared" si="5"/>
        <v>0.520368308165547</v>
      </c>
      <c r="G85" s="3"/>
    </row>
    <row r="86" spans="1:7" ht="12.75">
      <c r="A86">
        <v>59</v>
      </c>
      <c r="B86" s="1">
        <v>0.005101</v>
      </c>
      <c r="D86" s="1">
        <f t="shared" si="3"/>
        <v>0.9553305535672418</v>
      </c>
      <c r="E86" s="1">
        <f t="shared" si="4"/>
        <v>0.5239899924830425</v>
      </c>
      <c r="F86">
        <f t="shared" si="5"/>
        <v>0.5005836495825199</v>
      </c>
      <c r="G86" s="3"/>
    </row>
    <row r="87" spans="1:7" ht="12.75">
      <c r="A87">
        <v>60</v>
      </c>
      <c r="B87" s="1">
        <v>0.005509</v>
      </c>
      <c r="D87" s="1">
        <f t="shared" si="3"/>
        <v>0.9504574124134954</v>
      </c>
      <c r="E87" s="1">
        <f t="shared" si="4"/>
        <v>0.5064662598908201</v>
      </c>
      <c r="F87">
        <f t="shared" si="5"/>
        <v>0.4813746108505697</v>
      </c>
      <c r="G87" s="3"/>
    </row>
    <row r="88" spans="1:7" ht="12.75">
      <c r="A88">
        <v>61</v>
      </c>
      <c r="B88" s="1">
        <v>0.005975</v>
      </c>
      <c r="D88" s="1">
        <f t="shared" si="3"/>
        <v>0.9452213425285094</v>
      </c>
      <c r="E88" s="1">
        <f t="shared" si="4"/>
        <v>0.4895285713230428</v>
      </c>
      <c r="F88">
        <f t="shared" si="5"/>
        <v>0.46271285339202967</v>
      </c>
      <c r="G88" s="3"/>
    </row>
    <row r="89" spans="1:7" ht="12.75">
      <c r="A89">
        <v>62</v>
      </c>
      <c r="B89" s="1">
        <v>0.006512</v>
      </c>
      <c r="D89" s="1">
        <f t="shared" si="3"/>
        <v>0.9395736450069017</v>
      </c>
      <c r="E89" s="1">
        <f t="shared" si="4"/>
        <v>0.47315732778179276</v>
      </c>
      <c r="F89">
        <f t="shared" si="5"/>
        <v>0.44456615512566433</v>
      </c>
      <c r="G89" s="3"/>
    </row>
    <row r="90" spans="1:7" ht="12.75">
      <c r="A90">
        <v>63</v>
      </c>
      <c r="B90" s="1">
        <v>0.007137</v>
      </c>
      <c r="D90" s="1">
        <f t="shared" si="3"/>
        <v>0.9334551414306167</v>
      </c>
      <c r="E90" s="1">
        <f t="shared" si="4"/>
        <v>0.45733358571601856</v>
      </c>
      <c r="F90">
        <f t="shared" si="5"/>
        <v>0.4269003869355172</v>
      </c>
      <c r="G90" s="3"/>
    </row>
    <row r="91" spans="1:7" ht="12.75">
      <c r="A91">
        <v>64</v>
      </c>
      <c r="B91" s="1">
        <v>0.007854</v>
      </c>
      <c r="D91" s="1">
        <f t="shared" si="3"/>
        <v>0.9267930720862264</v>
      </c>
      <c r="E91" s="1">
        <f t="shared" si="4"/>
        <v>0.44203903510150644</v>
      </c>
      <c r="F91">
        <f t="shared" si="5"/>
        <v>0.40967871532375644</v>
      </c>
      <c r="G91" s="3"/>
    </row>
    <row r="92" spans="1:7" ht="12.75">
      <c r="A92">
        <v>65</v>
      </c>
      <c r="B92" s="1">
        <v>0.00867</v>
      </c>
      <c r="D92" s="1">
        <f t="shared" si="3"/>
        <v>0.9195140392980612</v>
      </c>
      <c r="E92" s="1">
        <f t="shared" si="4"/>
        <v>0.4272559782539208</v>
      </c>
      <c r="F92">
        <f t="shared" si="5"/>
        <v>0.39286787037850734</v>
      </c>
      <c r="G92" s="3"/>
    </row>
    <row r="93" spans="1:7" ht="12.75">
      <c r="A93">
        <v>66</v>
      </c>
      <c r="B93" s="1">
        <v>0.009591</v>
      </c>
      <c r="D93" s="1">
        <f t="shared" si="3"/>
        <v>0.911541852577347</v>
      </c>
      <c r="E93" s="1">
        <f t="shared" si="4"/>
        <v>0.4129673093503971</v>
      </c>
      <c r="F93">
        <f t="shared" si="5"/>
        <v>0.37643698621914334</v>
      </c>
      <c r="G93" s="3"/>
    </row>
    <row r="94" spans="1:7" ht="12.75">
      <c r="A94">
        <v>67</v>
      </c>
      <c r="B94" s="1">
        <v>0.01062</v>
      </c>
      <c r="D94" s="1">
        <f t="shared" si="3"/>
        <v>0.9027992546692777</v>
      </c>
      <c r="E94" s="1">
        <f t="shared" si="4"/>
        <v>0.3991564946359918</v>
      </c>
      <c r="F94">
        <f t="shared" si="5"/>
        <v>0.36035818585377494</v>
      </c>
      <c r="G94" s="3"/>
    </row>
    <row r="95" spans="1:7" ht="12.75">
      <c r="A95">
        <v>68</v>
      </c>
      <c r="B95" s="1">
        <v>0.011778</v>
      </c>
      <c r="D95" s="1">
        <f t="shared" si="3"/>
        <v>0.8932115265846899</v>
      </c>
      <c r="E95" s="1">
        <f t="shared" si="4"/>
        <v>0.38580755329208566</v>
      </c>
      <c r="F95">
        <f t="shared" si="5"/>
        <v>0.3446077536439279</v>
      </c>
      <c r="G95" s="3"/>
    </row>
    <row r="96" spans="1:7" ht="12.75">
      <c r="A96">
        <v>69</v>
      </c>
      <c r="B96" s="1">
        <v>0.013072</v>
      </c>
      <c r="D96" s="1">
        <f t="shared" si="3"/>
        <v>0.8826912812245755</v>
      </c>
      <c r="E96" s="1">
        <f t="shared" si="4"/>
        <v>0.3729050389446024</v>
      </c>
      <c r="F96">
        <f t="shared" si="5"/>
        <v>0.3291600266011113</v>
      </c>
      <c r="G96" s="3"/>
    </row>
    <row r="97" spans="1:7" ht="12.75">
      <c r="A97">
        <v>70</v>
      </c>
      <c r="B97" s="1">
        <v>0.014519</v>
      </c>
      <c r="D97" s="1">
        <f t="shared" si="3"/>
        <v>0.8711527407964079</v>
      </c>
      <c r="E97" s="1">
        <f t="shared" si="4"/>
        <v>0.3604340217906461</v>
      </c>
      <c r="F97">
        <f t="shared" si="5"/>
        <v>0.31399308595919356</v>
      </c>
      <c r="G97" s="3"/>
    </row>
    <row r="98" spans="1:7" ht="12.75">
      <c r="A98">
        <v>71</v>
      </c>
      <c r="B98" s="1">
        <v>0.016139</v>
      </c>
      <c r="D98" s="1">
        <f t="shared" si="3"/>
        <v>0.858504474152785</v>
      </c>
      <c r="E98" s="1">
        <f t="shared" si="4"/>
        <v>0.34838007132287463</v>
      </c>
      <c r="F98">
        <f t="shared" si="5"/>
        <v>0.29908584993635423</v>
      </c>
      <c r="G98" s="3"/>
    </row>
    <row r="99" spans="1:7" ht="12.75">
      <c r="A99">
        <v>72</v>
      </c>
      <c r="B99" s="1">
        <v>0.01795</v>
      </c>
      <c r="D99" s="1">
        <f t="shared" si="3"/>
        <v>0.8446490704444332</v>
      </c>
      <c r="E99" s="1">
        <f t="shared" si="4"/>
        <v>0.33672923963162055</v>
      </c>
      <c r="F99">
        <f t="shared" si="5"/>
        <v>0.2844180392463091</v>
      </c>
      <c r="G99" s="3"/>
    </row>
    <row r="100" spans="1:7" ht="12.75">
      <c r="A100">
        <v>73</v>
      </c>
      <c r="B100" s="1">
        <v>0.019958</v>
      </c>
      <c r="D100" s="1">
        <f t="shared" si="3"/>
        <v>0.8294876196299555</v>
      </c>
      <c r="E100" s="1">
        <f t="shared" si="4"/>
        <v>0.32546804526543643</v>
      </c>
      <c r="F100">
        <f t="shared" si="5"/>
        <v>0.2699717141328415</v>
      </c>
      <c r="G100" s="3"/>
    </row>
    <row r="101" spans="1:7" ht="12.75">
      <c r="A101">
        <v>74</v>
      </c>
      <c r="B101" s="1">
        <v>0.022198</v>
      </c>
      <c r="D101" s="1">
        <f t="shared" si="3"/>
        <v>0.8129327057173809</v>
      </c>
      <c r="E101" s="1">
        <f t="shared" si="4"/>
        <v>0.31458345763139034</v>
      </c>
      <c r="F101">
        <f t="shared" si="5"/>
        <v>0.2557351813862152</v>
      </c>
      <c r="G101" s="3"/>
    </row>
    <row r="102" spans="1:7" ht="12.75">
      <c r="A102">
        <v>75</v>
      </c>
      <c r="B102" s="1">
        <v>0.024699</v>
      </c>
      <c r="D102" s="1">
        <f t="shared" si="3"/>
        <v>0.7948872255158664</v>
      </c>
      <c r="E102" s="1">
        <f t="shared" si="4"/>
        <v>0.3040628819170601</v>
      </c>
      <c r="F102">
        <f t="shared" si="5"/>
        <v>0.24169570058941042</v>
      </c>
      <c r="G102" s="3"/>
    </row>
    <row r="103" spans="1:7" ht="12.75">
      <c r="A103">
        <v>76</v>
      </c>
      <c r="B103" s="1">
        <v>0.027484</v>
      </c>
      <c r="D103" s="1">
        <f t="shared" si="3"/>
        <v>0.77525430593285</v>
      </c>
      <c r="E103" s="1">
        <f t="shared" si="4"/>
        <v>0.29389414451677953</v>
      </c>
      <c r="F103">
        <f t="shared" si="5"/>
        <v>0.22784270102508464</v>
      </c>
      <c r="G103" s="3"/>
    </row>
    <row r="104" spans="1:7" ht="12.75">
      <c r="A104">
        <v>77</v>
      </c>
      <c r="B104" s="1">
        <v>0.030582</v>
      </c>
      <c r="D104" s="1">
        <f t="shared" si="3"/>
        <v>0.7539472165885917</v>
      </c>
      <c r="E104" s="1">
        <f t="shared" si="4"/>
        <v>0.2840654789452731</v>
      </c>
      <c r="F104">
        <f t="shared" si="5"/>
        <v>0.21417037717969387</v>
      </c>
      <c r="G104" s="3"/>
    </row>
    <row r="105" spans="1:7" ht="12.75">
      <c r="A105">
        <v>78</v>
      </c>
      <c r="B105" s="1">
        <v>0.03401</v>
      </c>
      <c r="D105" s="1">
        <f t="shared" si="3"/>
        <v>0.7308900028108793</v>
      </c>
      <c r="E105" s="1">
        <f t="shared" si="4"/>
        <v>0.27456551222237885</v>
      </c>
      <c r="F105">
        <f t="shared" si="5"/>
        <v>0.20067718799998502</v>
      </c>
      <c r="G105" s="3"/>
    </row>
    <row r="106" spans="1:7" ht="12.75">
      <c r="A106">
        <v>79</v>
      </c>
      <c r="B106" s="1">
        <v>0.037807</v>
      </c>
      <c r="D106" s="1">
        <f aca="true" t="shared" si="6" ref="D106:D137">IF(A106=$E$14,1,IF(A106&lt;$E$14,0,(1-B105)*D105))</f>
        <v>0.7060324338152814</v>
      </c>
      <c r="E106" s="1">
        <f aca="true" t="shared" si="7" ref="E106:E137">IF(A106=$E$14,1,IF(A106&lt;$E$14,0,1/(1+$E$13)*E105))</f>
        <v>0.2653832517131054</v>
      </c>
      <c r="F106">
        <f aca="true" t="shared" si="8" ref="F106:F142">D106*E106</f>
        <v>0.18736918310081724</v>
      </c>
      <c r="G106" s="3"/>
    </row>
    <row r="107" spans="1:7" ht="12.75">
      <c r="A107">
        <v>80</v>
      </c>
      <c r="B107" s="1">
        <v>0.04201</v>
      </c>
      <c r="D107" s="1">
        <f t="shared" si="6"/>
        <v>0.679339465590027</v>
      </c>
      <c r="E107" s="1">
        <f t="shared" si="7"/>
        <v>0.25650807240779566</v>
      </c>
      <c r="F107">
        <f t="shared" si="8"/>
        <v>0.17425605682903986</v>
      </c>
      <c r="G107" s="3"/>
    </row>
    <row r="108" spans="1:7" ht="12.75">
      <c r="A108">
        <v>81</v>
      </c>
      <c r="B108" s="1">
        <v>0.046652</v>
      </c>
      <c r="D108" s="1">
        <f t="shared" si="6"/>
        <v>0.65080041464059</v>
      </c>
      <c r="E108" s="1">
        <f t="shared" si="7"/>
        <v>0.24792970462767802</v>
      </c>
      <c r="F108">
        <f t="shared" si="8"/>
        <v>0.16135275457341186</v>
      </c>
      <c r="G108" s="3"/>
    </row>
    <row r="109" spans="1:7" ht="12.75">
      <c r="A109">
        <v>82</v>
      </c>
      <c r="B109" s="1">
        <v>0.051766</v>
      </c>
      <c r="D109" s="1">
        <f t="shared" si="6"/>
        <v>0.6204392736967772</v>
      </c>
      <c r="E109" s="1">
        <f t="shared" si="7"/>
        <v>0.2396382221415794</v>
      </c>
      <c r="F109">
        <f t="shared" si="8"/>
        <v>0.14868096449550847</v>
      </c>
      <c r="G109" s="3"/>
    </row>
    <row r="110" spans="1:7" ht="12.75">
      <c r="A110">
        <v>83</v>
      </c>
      <c r="B110" s="1">
        <v>0.057392</v>
      </c>
      <c r="D110" s="1">
        <f t="shared" si="6"/>
        <v>0.5883216142545898</v>
      </c>
      <c r="E110" s="1">
        <f t="shared" si="7"/>
        <v>0.2316240306800497</v>
      </c>
      <c r="F110">
        <f t="shared" si="8"/>
        <v>0.13626942362984149</v>
      </c>
      <c r="G110" s="3"/>
    </row>
    <row r="111" spans="1:7" ht="12.75">
      <c r="A111">
        <v>84</v>
      </c>
      <c r="B111" s="1">
        <v>0.063583</v>
      </c>
      <c r="D111" s="1">
        <f t="shared" si="6"/>
        <v>0.5545566601692904</v>
      </c>
      <c r="E111" s="1">
        <f t="shared" si="7"/>
        <v>0.2238778568336069</v>
      </c>
      <c r="F111">
        <f t="shared" si="8"/>
        <v>0.12415295657150359</v>
      </c>
      <c r="G111" s="3"/>
    </row>
    <row r="112" spans="1:7" ht="12.75">
      <c r="A112">
        <v>85</v>
      </c>
      <c r="B112" s="1">
        <v>0.070397</v>
      </c>
      <c r="D112" s="1">
        <f t="shared" si="6"/>
        <v>0.5192962840457465</v>
      </c>
      <c r="E112" s="1">
        <f t="shared" si="7"/>
        <v>0.2163907373222568</v>
      </c>
      <c r="F112">
        <f t="shared" si="8"/>
        <v>0.11237090579336718</v>
      </c>
      <c r="G112" s="3"/>
    </row>
    <row r="113" spans="1:7" ht="12.75">
      <c r="A113">
        <v>86</v>
      </c>
      <c r="B113" s="1">
        <v>0.077892</v>
      </c>
      <c r="D113" s="1">
        <f t="shared" si="6"/>
        <v>0.482739383537778</v>
      </c>
      <c r="E113" s="1">
        <f t="shared" si="7"/>
        <v>0.20915400862387087</v>
      </c>
      <c r="F113">
        <f t="shared" si="8"/>
        <v>0.10096687718754253</v>
      </c>
      <c r="G113" s="3"/>
    </row>
    <row r="114" spans="1:7" ht="12.75">
      <c r="A114">
        <v>87</v>
      </c>
      <c r="B114" s="1">
        <v>0.086124</v>
      </c>
      <c r="D114" s="1">
        <f t="shared" si="6"/>
        <v>0.4451378474752534</v>
      </c>
      <c r="E114" s="1">
        <f t="shared" si="7"/>
        <v>0.20215929694942092</v>
      </c>
      <c r="F114">
        <f t="shared" si="8"/>
        <v>0.0899887542911758</v>
      </c>
      <c r="G114" s="3"/>
    </row>
    <row r="115" spans="1:7" ht="12.75">
      <c r="A115">
        <v>88</v>
      </c>
      <c r="B115" s="1">
        <v>0.095238</v>
      </c>
      <c r="D115" s="1">
        <f t="shared" si="6"/>
        <v>0.4068007954992947</v>
      </c>
      <c r="E115" s="1">
        <f t="shared" si="7"/>
        <v>0.19539850855347082</v>
      </c>
      <c r="F115">
        <f t="shared" si="8"/>
        <v>0.07948826871892767</v>
      </c>
      <c r="G115" s="3"/>
    </row>
    <row r="116" spans="1:7" ht="12.75">
      <c r="A116">
        <v>89</v>
      </c>
      <c r="B116" s="1">
        <v>0.105068</v>
      </c>
      <c r="D116" s="1">
        <f t="shared" si="6"/>
        <v>0.36805790133753286</v>
      </c>
      <c r="E116" s="1">
        <f t="shared" si="7"/>
        <v>0.18886382036871335</v>
      </c>
      <c r="F116">
        <f t="shared" si="8"/>
        <v>0.06951282136349743</v>
      </c>
      <c r="G116" s="3"/>
    </row>
    <row r="117" spans="1:7" ht="12.75">
      <c r="A117">
        <v>90</v>
      </c>
      <c r="B117" s="1">
        <v>0.115518</v>
      </c>
      <c r="D117" s="1">
        <f t="shared" si="6"/>
        <v>0.32938679375980096</v>
      </c>
      <c r="E117" s="1">
        <f t="shared" si="7"/>
        <v>0.18254767095371482</v>
      </c>
      <c r="F117">
        <f t="shared" si="8"/>
        <v>0.06012879204376327</v>
      </c>
      <c r="G117" s="3"/>
    </row>
    <row r="118" spans="1:7" ht="12.75">
      <c r="A118">
        <v>91</v>
      </c>
      <c r="B118" s="1">
        <v>0.126487</v>
      </c>
      <c r="D118" s="1">
        <f t="shared" si="6"/>
        <v>0.29133669011825625</v>
      </c>
      <c r="E118" s="1">
        <f t="shared" si="7"/>
        <v>0.1764427517433934</v>
      </c>
      <c r="F118">
        <f t="shared" si="8"/>
        <v>0.05140424728827742</v>
      </c>
      <c r="G118" s="3"/>
    </row>
    <row r="119" spans="1:7" ht="12.75">
      <c r="A119">
        <v>92</v>
      </c>
      <c r="B119" s="1">
        <v>0.137876</v>
      </c>
      <c r="D119" s="1">
        <f t="shared" si="6"/>
        <v>0.25448638619526837</v>
      </c>
      <c r="E119" s="1">
        <f t="shared" si="7"/>
        <v>0.17054199859210653</v>
      </c>
      <c r="F119">
        <f t="shared" si="8"/>
        <v>0.04340061691622374</v>
      </c>
      <c r="G119" s="3"/>
    </row>
    <row r="120" spans="1:7" ht="12.75">
      <c r="A120">
        <v>93</v>
      </c>
      <c r="B120" s="1">
        <v>0.149419</v>
      </c>
      <c r="D120" s="1">
        <f t="shared" si="6"/>
        <v>0.21939882121220955</v>
      </c>
      <c r="E120" s="1">
        <f t="shared" si="7"/>
        <v>0.16483858359956172</v>
      </c>
      <c r="F120">
        <f t="shared" si="8"/>
        <v>0.0361653909320341</v>
      </c>
      <c r="G120" s="3"/>
    </row>
    <row r="121" spans="1:7" ht="12.75">
      <c r="A121">
        <v>94</v>
      </c>
      <c r="B121" s="1">
        <v>0.161176</v>
      </c>
      <c r="D121" s="1">
        <f t="shared" si="6"/>
        <v>0.18661646874550242</v>
      </c>
      <c r="E121" s="1">
        <f t="shared" si="7"/>
        <v>0.15932590721009252</v>
      </c>
      <c r="F121">
        <f t="shared" si="8"/>
        <v>0.029732838183221047</v>
      </c>
      <c r="G121" s="3"/>
    </row>
    <row r="122" spans="1:7" ht="12.75">
      <c r="A122">
        <v>95</v>
      </c>
      <c r="B122" s="1">
        <v>0.173067</v>
      </c>
      <c r="D122" s="1">
        <f t="shared" si="6"/>
        <v>0.15653837277897734</v>
      </c>
      <c r="E122" s="1">
        <f t="shared" si="7"/>
        <v>0.15399759057615747</v>
      </c>
      <c r="F122">
        <f t="shared" si="8"/>
        <v>0.024106532240674865</v>
      </c>
      <c r="G122" s="3"/>
    </row>
    <row r="123" spans="1:7" ht="12.75">
      <c r="A123">
        <v>96</v>
      </c>
      <c r="B123" s="1">
        <v>0.185008</v>
      </c>
      <c r="D123" s="1">
        <f t="shared" si="6"/>
        <v>0.12944674621723806</v>
      </c>
      <c r="E123" s="1">
        <f t="shared" si="7"/>
        <v>0.14884746817722547</v>
      </c>
      <c r="F123">
        <f t="shared" si="8"/>
        <v>0.019267820438215722</v>
      </c>
      <c r="G123" s="3"/>
    </row>
    <row r="124" spans="1:7" ht="12.75">
      <c r="A124">
        <v>97</v>
      </c>
      <c r="B124" s="1">
        <v>0.19692</v>
      </c>
      <c r="D124" s="1">
        <f t="shared" si="6"/>
        <v>0.10549806259307927</v>
      </c>
      <c r="E124" s="1">
        <f t="shared" si="7"/>
        <v>0.14386958068550693</v>
      </c>
      <c r="F124">
        <f t="shared" si="8"/>
        <v>0.015177962028399678</v>
      </c>
      <c r="G124" s="3"/>
    </row>
    <row r="125" spans="1:7" ht="12.75">
      <c r="A125">
        <v>98</v>
      </c>
      <c r="B125" s="1">
        <v>0.210337</v>
      </c>
      <c r="D125" s="1">
        <f t="shared" si="6"/>
        <v>0.0847233841072501</v>
      </c>
      <c r="E125" s="1">
        <f t="shared" si="7"/>
        <v>0.1390581680702754</v>
      </c>
      <c r="F125">
        <f t="shared" si="8"/>
        <v>0.011781478586668484</v>
      </c>
      <c r="G125" s="3"/>
    </row>
    <row r="126" spans="1:7" ht="12.75">
      <c r="A126">
        <v>99</v>
      </c>
      <c r="B126" s="1">
        <v>0.224861</v>
      </c>
      <c r="D126" s="1">
        <f t="shared" si="6"/>
        <v>0.06690292166428344</v>
      </c>
      <c r="E126" s="1">
        <f t="shared" si="7"/>
        <v>0.13440766293280051</v>
      </c>
      <c r="F126">
        <f t="shared" si="8"/>
        <v>0.008992265344272566</v>
      </c>
      <c r="G126" s="3"/>
    </row>
    <row r="127" spans="1:7" ht="12.75">
      <c r="A127">
        <v>100</v>
      </c>
      <c r="B127" s="1">
        <v>0.241017</v>
      </c>
      <c r="D127" s="1">
        <f t="shared" si="6"/>
        <v>0.051859063795931</v>
      </c>
      <c r="E127" s="1">
        <f t="shared" si="7"/>
        <v>0.12991268406417988</v>
      </c>
      <c r="F127">
        <f t="shared" si="8"/>
        <v>0.006737150170784933</v>
      </c>
      <c r="G127" s="3"/>
    </row>
    <row r="128" spans="1:7" ht="12.75">
      <c r="A128">
        <v>101</v>
      </c>
      <c r="B128" s="1">
        <v>0.259334</v>
      </c>
      <c r="D128" s="1">
        <f t="shared" si="6"/>
        <v>0.0393601478170271</v>
      </c>
      <c r="E128" s="1">
        <f t="shared" si="7"/>
        <v>0.1255680302186158</v>
      </c>
      <c r="F128">
        <f t="shared" si="8"/>
        <v>0.004942376230497643</v>
      </c>
      <c r="G128" s="3"/>
    </row>
    <row r="129" spans="1:7" ht="12.75">
      <c r="A129">
        <v>102</v>
      </c>
      <c r="B129" s="1">
        <v>0.280356</v>
      </c>
      <c r="D129" s="1">
        <f t="shared" si="6"/>
        <v>0.029152723243046193</v>
      </c>
      <c r="E129" s="1">
        <f t="shared" si="7"/>
        <v>0.12136867409493117</v>
      </c>
      <c r="F129">
        <f t="shared" si="8"/>
        <v>0.003538227366264998</v>
      </c>
      <c r="G129" s="3"/>
    </row>
    <row r="130" spans="1:7" ht="12.75">
      <c r="A130">
        <v>103</v>
      </c>
      <c r="B130" s="1">
        <v>0.303142</v>
      </c>
      <c r="D130" s="1">
        <f t="shared" si="6"/>
        <v>0.020979582365518733</v>
      </c>
      <c r="E130" s="1">
        <f t="shared" si="7"/>
        <v>0.11730975651936128</v>
      </c>
      <c r="F130">
        <f t="shared" si="8"/>
        <v>0.002461109699176888</v>
      </c>
      <c r="G130" s="3"/>
    </row>
    <row r="131" spans="1:7" ht="12.75">
      <c r="A131">
        <v>104</v>
      </c>
      <c r="B131" s="1">
        <v>0.329482</v>
      </c>
      <c r="D131" s="1">
        <f t="shared" si="6"/>
        <v>0.014619789808070653</v>
      </c>
      <c r="E131" s="1">
        <f t="shared" si="7"/>
        <v>0.11338658082288931</v>
      </c>
      <c r="F131">
        <f t="shared" si="8"/>
        <v>0.0016576879786864564</v>
      </c>
      <c r="G131" s="3"/>
    </row>
    <row r="132" spans="1:7" ht="12.75">
      <c r="A132">
        <v>105</v>
      </c>
      <c r="B132" s="1">
        <v>0.359886</v>
      </c>
      <c r="D132" s="1">
        <f t="shared" si="6"/>
        <v>0.009802832222527917</v>
      </c>
      <c r="E132" s="1">
        <f t="shared" si="7"/>
        <v>0.10959460740662026</v>
      </c>
      <c r="F132">
        <f t="shared" si="8"/>
        <v>0.0010743375489009137</v>
      </c>
      <c r="G132" s="3"/>
    </row>
    <row r="133" spans="1:7" ht="12.75">
      <c r="A133">
        <v>106</v>
      </c>
      <c r="B133" s="1">
        <v>0.394865</v>
      </c>
      <c r="D133" s="1">
        <f t="shared" si="6"/>
        <v>0.006274930145291236</v>
      </c>
      <c r="E133" s="1">
        <f t="shared" si="7"/>
        <v>0.10592944848890418</v>
      </c>
      <c r="F133">
        <f t="shared" si="8"/>
        <v>0.0006646998895971</v>
      </c>
      <c r="G133" s="3"/>
    </row>
    <row r="134" spans="1:7" ht="12.75">
      <c r="A134">
        <v>107</v>
      </c>
      <c r="B134" s="1">
        <v>0.434933</v>
      </c>
      <c r="D134" s="1">
        <f t="shared" si="6"/>
        <v>0.003797179853470812</v>
      </c>
      <c r="E134" s="1">
        <f t="shared" si="7"/>
        <v>0.10238686302813085</v>
      </c>
      <c r="F134">
        <f t="shared" si="8"/>
        <v>0.000388781333550494</v>
      </c>
      <c r="G134" s="3"/>
    </row>
    <row r="135" spans="1:7" ht="12.75">
      <c r="A135">
        <v>108</v>
      </c>
      <c r="B135" s="1">
        <v>0.480599</v>
      </c>
      <c r="D135" s="1">
        <f t="shared" si="6"/>
        <v>0.0021456610282611912</v>
      </c>
      <c r="E135" s="1">
        <f t="shared" si="7"/>
        <v>0.09896275181532076</v>
      </c>
      <c r="F135">
        <f t="shared" si="8"/>
        <v>0.0002123405198196182</v>
      </c>
      <c r="G135" s="3"/>
    </row>
    <row r="136" spans="1:7" ht="12.75">
      <c r="A136">
        <v>109</v>
      </c>
      <c r="B136" s="1">
        <v>0.532376</v>
      </c>
      <c r="D136" s="1">
        <f t="shared" si="6"/>
        <v>0.001114458483739891</v>
      </c>
      <c r="E136" s="1">
        <f t="shared" si="7"/>
        <v>0.09565315273083391</v>
      </c>
      <c r="F136">
        <f t="shared" si="8"/>
        <v>0.00010660146755734538</v>
      </c>
      <c r="G136" s="3"/>
    </row>
    <row r="137" spans="1:7" ht="12.75">
      <c r="A137">
        <v>110</v>
      </c>
      <c r="B137" s="1">
        <v>0.590774</v>
      </c>
      <c r="D137" s="1">
        <f t="shared" si="6"/>
        <v>0.0005211475340003829</v>
      </c>
      <c r="E137" s="1">
        <f t="shared" si="7"/>
        <v>0.09245423615970802</v>
      </c>
      <c r="F137">
        <f t="shared" si="8"/>
        <v>4.818229718252086E-05</v>
      </c>
      <c r="G137" s="3"/>
    </row>
    <row r="138" spans="1:7" ht="12.75">
      <c r="A138">
        <v>111</v>
      </c>
      <c r="B138" s="1">
        <v>0.656307</v>
      </c>
      <c r="D138" s="1">
        <f>IF(A138=$E$14,1,IF(A138&lt;$E$14,0,(1-B137)*D137))</f>
        <v>0.00021326712074884067</v>
      </c>
      <c r="E138" s="1">
        <f>IF(A138=$E$14,1,IF(A138&lt;$E$14,0,1/(1+$E$13)*E137))</f>
        <v>0.08936230056032092</v>
      </c>
      <c r="F138">
        <f>D138*E138</f>
        <v>1.9058040543992154E-05</v>
      </c>
      <c r="G138" s="3"/>
    </row>
    <row r="139" spans="1:7" ht="12.75">
      <c r="A139">
        <v>112</v>
      </c>
      <c r="B139" s="1">
        <v>0.729484</v>
      </c>
      <c r="D139" s="1">
        <f>IF(A139=$E$14,1,IF(A139&lt;$E$14,0,(1-B138)*D138))</f>
        <v>7.32984165315313E-05</v>
      </c>
      <c r="E139" s="1">
        <f>IF(A139=$E$14,1,IF(A139&lt;$E$14,0,1/(1+$E$13)*E138))</f>
        <v>0.08637376818124969</v>
      </c>
      <c r="F139">
        <f>D139*E139</f>
        <v>6.3310604375471644E-06</v>
      </c>
      <c r="G139" s="3"/>
    </row>
    <row r="140" spans="1:7" ht="12.75">
      <c r="A140">
        <v>113</v>
      </c>
      <c r="B140" s="1">
        <v>0.810817</v>
      </c>
      <c r="D140" s="1">
        <f>IF(A140=$E$14,1,IF(A140&lt;$E$14,0,(1-B139)*D139))</f>
        <v>1.982839444644372E-05</v>
      </c>
      <c r="E140" s="1">
        <f>IF(A140=$E$14,1,IF(A140&lt;$E$14,0,1/(1+$E$13)*E139))</f>
        <v>0.08348518092137028</v>
      </c>
      <c r="F140">
        <f>D140*E140</f>
        <v>1.6553770977416475E-06</v>
      </c>
      <c r="G140" s="3"/>
    </row>
    <row r="141" spans="1:7" ht="12.75">
      <c r="A141">
        <v>114</v>
      </c>
      <c r="B141" s="1">
        <v>0.900819</v>
      </c>
      <c r="D141" s="1">
        <f>IF(A141=$E$14,1,IF(A141&lt;$E$14,0,(1-B140)*D140))</f>
        <v>3.751195146561562E-06</v>
      </c>
      <c r="E141" s="1">
        <f>IF(A141=$E$14,1,IF(A141&lt;$E$14,0,1/(1+$E$13)*E140))</f>
        <v>0.08069319632840738</v>
      </c>
      <c r="F141">
        <f>D141*E141</f>
        <v>3.0269592642766103E-07</v>
      </c>
      <c r="G141" s="3"/>
    </row>
    <row r="142" spans="1:7" ht="12.75">
      <c r="A142">
        <v>115</v>
      </c>
      <c r="B142" s="1">
        <v>1</v>
      </c>
      <c r="D142" s="1">
        <f>IF(A142=$E$14,1,IF(A142&lt;$E$14,0,(1-B137)*D137))</f>
        <v>0.00021326712074884067</v>
      </c>
      <c r="E142" s="1">
        <f>IF(A142=$E$14,1,IF(A142&lt;$E$14,0,1/(1+$E$13)*E137))</f>
        <v>0.08936230056032092</v>
      </c>
      <c r="F142">
        <f t="shared" si="8"/>
        <v>1.9058040543992154E-05</v>
      </c>
      <c r="G142" s="3"/>
    </row>
    <row r="143" ht="12.75">
      <c r="A143" t="s">
        <v>21</v>
      </c>
    </row>
    <row r="144" spans="6:7" ht="12.75">
      <c r="F144">
        <f>SUM(F42:F143)</f>
        <v>22.595481323193688</v>
      </c>
      <c r="G144" s="4" t="s">
        <v>22</v>
      </c>
    </row>
    <row r="149" ht="12.75">
      <c r="A149" t="s">
        <v>33</v>
      </c>
    </row>
    <row r="151" spans="1:5" ht="12.75">
      <c r="A151" s="17">
        <v>0</v>
      </c>
      <c r="B151" s="21">
        <v>82.4</v>
      </c>
      <c r="D151">
        <f>$E$14</f>
        <v>40</v>
      </c>
      <c r="E151">
        <f>LOOKUP(D151,A151:B262)</f>
        <v>43.6</v>
      </c>
    </row>
    <row r="152" spans="1:2" ht="12.75">
      <c r="A152" s="17">
        <v>1</v>
      </c>
      <c r="B152" s="21">
        <v>81.6</v>
      </c>
    </row>
    <row r="153" spans="1:2" ht="12.75">
      <c r="A153" s="17">
        <v>2</v>
      </c>
      <c r="B153" s="21">
        <v>80.6</v>
      </c>
    </row>
    <row r="154" spans="1:2" ht="13.5" thickBot="1">
      <c r="A154" s="22">
        <v>3</v>
      </c>
      <c r="B154" s="23">
        <v>79.7</v>
      </c>
    </row>
    <row r="155" spans="1:2" ht="12.75">
      <c r="A155" s="17">
        <v>4</v>
      </c>
      <c r="B155" s="21">
        <v>78.7</v>
      </c>
    </row>
    <row r="156" spans="1:2" ht="12.75">
      <c r="A156" s="17">
        <v>5</v>
      </c>
      <c r="B156" s="21">
        <v>77.7</v>
      </c>
    </row>
    <row r="157" spans="1:2" ht="12.75">
      <c r="A157" s="17">
        <v>6</v>
      </c>
      <c r="B157" s="21">
        <v>76.7</v>
      </c>
    </row>
    <row r="158" spans="1:2" ht="13.5" thickBot="1">
      <c r="A158" s="22">
        <v>7</v>
      </c>
      <c r="B158" s="23">
        <v>75.8</v>
      </c>
    </row>
    <row r="159" spans="1:2" ht="12.75">
      <c r="A159" s="17">
        <v>8</v>
      </c>
      <c r="B159" s="21">
        <v>74.8</v>
      </c>
    </row>
    <row r="160" spans="1:2" ht="12.75">
      <c r="A160" s="17">
        <v>9</v>
      </c>
      <c r="B160" s="21">
        <v>73.8</v>
      </c>
    </row>
    <row r="161" spans="1:2" ht="12.75">
      <c r="A161" s="17">
        <v>10</v>
      </c>
      <c r="B161" s="21">
        <v>72.8</v>
      </c>
    </row>
    <row r="162" spans="1:2" ht="13.5" thickBot="1">
      <c r="A162" s="22">
        <v>11</v>
      </c>
      <c r="B162" s="23">
        <v>71.8</v>
      </c>
    </row>
    <row r="163" spans="1:2" ht="12.75">
      <c r="A163" s="17">
        <v>12</v>
      </c>
      <c r="B163" s="21">
        <v>70.8</v>
      </c>
    </row>
    <row r="164" spans="1:2" ht="12.75">
      <c r="A164" s="17">
        <v>13</v>
      </c>
      <c r="B164" s="21">
        <v>69.9</v>
      </c>
    </row>
    <row r="165" spans="1:2" ht="12.75">
      <c r="A165" s="17">
        <v>14</v>
      </c>
      <c r="B165" s="21">
        <v>68.9</v>
      </c>
    </row>
    <row r="166" spans="1:2" ht="13.5" thickBot="1">
      <c r="A166" s="22">
        <v>15</v>
      </c>
      <c r="B166" s="23">
        <v>67.9</v>
      </c>
    </row>
    <row r="167" spans="1:2" ht="12.75">
      <c r="A167" s="17">
        <v>16</v>
      </c>
      <c r="B167" s="21">
        <v>66.9</v>
      </c>
    </row>
    <row r="168" spans="1:2" ht="12.75">
      <c r="A168" s="17">
        <v>17</v>
      </c>
      <c r="B168" s="21">
        <v>66</v>
      </c>
    </row>
    <row r="169" spans="1:2" ht="12.75">
      <c r="A169" s="17">
        <v>18</v>
      </c>
      <c r="B169" s="21">
        <v>65</v>
      </c>
    </row>
    <row r="170" spans="1:2" ht="13.5" thickBot="1">
      <c r="A170" s="22">
        <v>19</v>
      </c>
      <c r="B170" s="23">
        <v>64</v>
      </c>
    </row>
    <row r="171" spans="1:2" ht="12.75">
      <c r="A171" s="17">
        <v>20</v>
      </c>
      <c r="B171" s="21">
        <v>63</v>
      </c>
    </row>
    <row r="172" spans="1:2" ht="12.75">
      <c r="A172" s="17">
        <v>21</v>
      </c>
      <c r="B172" s="21">
        <v>62.1</v>
      </c>
    </row>
    <row r="173" spans="1:2" ht="12.75">
      <c r="A173" s="17">
        <v>22</v>
      </c>
      <c r="B173" s="21">
        <v>61.1</v>
      </c>
    </row>
    <row r="174" spans="1:2" ht="13.5" thickBot="1">
      <c r="A174" s="22">
        <v>23</v>
      </c>
      <c r="B174" s="23">
        <v>60.1</v>
      </c>
    </row>
    <row r="175" spans="1:2" ht="12.75">
      <c r="A175" s="17">
        <v>24</v>
      </c>
      <c r="B175" s="21">
        <v>59.1</v>
      </c>
    </row>
    <row r="176" spans="1:2" ht="12.75">
      <c r="A176" s="17">
        <v>25</v>
      </c>
      <c r="B176" s="21">
        <v>58.2</v>
      </c>
    </row>
    <row r="177" spans="1:8" ht="12.75">
      <c r="A177" s="17">
        <v>26</v>
      </c>
      <c r="B177" s="21">
        <v>57.2</v>
      </c>
      <c r="C177" s="17"/>
      <c r="D177" s="21"/>
      <c r="E177" s="17"/>
      <c r="F177" s="21"/>
      <c r="G177" s="17"/>
      <c r="H177" s="21"/>
    </row>
    <row r="178" spans="1:8" ht="12.75">
      <c r="A178" s="17">
        <v>27</v>
      </c>
      <c r="B178" s="21">
        <v>56.2</v>
      </c>
      <c r="C178" s="17"/>
      <c r="D178" s="21"/>
      <c r="E178" s="17"/>
      <c r="F178" s="21"/>
      <c r="G178" s="17"/>
      <c r="H178" s="21"/>
    </row>
    <row r="179" spans="1:2" ht="12.75">
      <c r="A179" s="17">
        <v>28</v>
      </c>
      <c r="B179" s="21">
        <v>55.3</v>
      </c>
    </row>
    <row r="180" spans="1:2" ht="12.75">
      <c r="A180" s="17">
        <v>29</v>
      </c>
      <c r="B180" s="21">
        <v>54.3</v>
      </c>
    </row>
    <row r="181" spans="1:2" ht="12.75">
      <c r="A181" s="17">
        <v>30</v>
      </c>
      <c r="B181" s="21">
        <v>53.3</v>
      </c>
    </row>
    <row r="182" spans="1:2" ht="13.5" thickBot="1">
      <c r="A182" s="22">
        <v>31</v>
      </c>
      <c r="B182" s="23">
        <v>52.4</v>
      </c>
    </row>
    <row r="183" spans="1:2" ht="12.75">
      <c r="A183" s="17">
        <v>32</v>
      </c>
      <c r="B183" s="21">
        <v>51.4</v>
      </c>
    </row>
    <row r="184" spans="1:2" ht="12.75">
      <c r="A184" s="17">
        <v>33</v>
      </c>
      <c r="B184" s="21">
        <v>50.4</v>
      </c>
    </row>
    <row r="185" spans="1:2" ht="12.75">
      <c r="A185" s="17">
        <v>34</v>
      </c>
      <c r="B185" s="21">
        <v>49.4</v>
      </c>
    </row>
    <row r="186" spans="1:2" ht="13.5" thickBot="1">
      <c r="A186" s="22">
        <v>35</v>
      </c>
      <c r="B186" s="23">
        <v>48.5</v>
      </c>
    </row>
    <row r="187" spans="1:2" ht="12.75">
      <c r="A187" s="17">
        <v>36</v>
      </c>
      <c r="B187" s="21">
        <v>47.5</v>
      </c>
    </row>
    <row r="188" spans="1:2" ht="12.75">
      <c r="A188" s="17">
        <v>37</v>
      </c>
      <c r="B188" s="21">
        <v>46.5</v>
      </c>
    </row>
    <row r="189" spans="1:2" ht="12.75">
      <c r="A189" s="17">
        <v>38</v>
      </c>
      <c r="B189" s="21">
        <v>45.6</v>
      </c>
    </row>
    <row r="190" spans="1:2" ht="13.5" thickBot="1">
      <c r="A190" s="22">
        <v>39</v>
      </c>
      <c r="B190" s="23">
        <v>44.6</v>
      </c>
    </row>
    <row r="191" spans="1:2" ht="12.75">
      <c r="A191" s="17">
        <v>40</v>
      </c>
      <c r="B191" s="21">
        <v>43.6</v>
      </c>
    </row>
    <row r="192" spans="1:2" ht="12.75">
      <c r="A192" s="17">
        <v>41</v>
      </c>
      <c r="B192" s="21">
        <v>42.7</v>
      </c>
    </row>
    <row r="193" spans="1:2" ht="12.75">
      <c r="A193" s="17">
        <v>42</v>
      </c>
      <c r="B193" s="21">
        <v>41.7</v>
      </c>
    </row>
    <row r="194" spans="1:2" ht="13.5" thickBot="1">
      <c r="A194" s="22">
        <v>43</v>
      </c>
      <c r="B194" s="23">
        <v>40.7</v>
      </c>
    </row>
    <row r="195" spans="1:2" ht="12.75">
      <c r="A195" s="17">
        <v>44</v>
      </c>
      <c r="B195" s="21">
        <v>39.8</v>
      </c>
    </row>
    <row r="196" spans="1:2" ht="12.75">
      <c r="A196" s="17">
        <v>45</v>
      </c>
      <c r="B196" s="21">
        <v>38.8</v>
      </c>
    </row>
    <row r="197" spans="1:2" ht="12.75">
      <c r="A197" s="17">
        <v>46</v>
      </c>
      <c r="B197" s="21">
        <v>37.9</v>
      </c>
    </row>
    <row r="198" spans="1:2" ht="13.5" thickBot="1">
      <c r="A198" s="22">
        <v>47</v>
      </c>
      <c r="B198" s="23">
        <v>37</v>
      </c>
    </row>
    <row r="199" spans="1:2" ht="12.75">
      <c r="A199" s="17">
        <v>48</v>
      </c>
      <c r="B199" s="21">
        <v>36</v>
      </c>
    </row>
    <row r="200" spans="1:2" ht="12.75">
      <c r="A200" s="17">
        <v>49</v>
      </c>
      <c r="B200" s="21">
        <v>35.1</v>
      </c>
    </row>
    <row r="201" spans="1:2" ht="12.75">
      <c r="A201" s="17">
        <v>50</v>
      </c>
      <c r="B201" s="21">
        <v>34.2</v>
      </c>
    </row>
    <row r="202" spans="1:2" ht="13.5" thickBot="1">
      <c r="A202" s="22">
        <v>51</v>
      </c>
      <c r="B202" s="23">
        <v>33.3</v>
      </c>
    </row>
    <row r="203" spans="1:2" ht="12.75">
      <c r="A203" s="17">
        <v>52</v>
      </c>
      <c r="B203" s="21">
        <v>32.3</v>
      </c>
    </row>
    <row r="204" spans="1:2" ht="12.75">
      <c r="A204" s="17">
        <v>53</v>
      </c>
      <c r="B204" s="21">
        <v>31.4</v>
      </c>
    </row>
    <row r="205" spans="1:2" ht="12.75">
      <c r="A205" s="17">
        <v>54</v>
      </c>
      <c r="B205" s="21">
        <v>30.5</v>
      </c>
    </row>
    <row r="206" spans="1:2" ht="12.75">
      <c r="A206" s="17">
        <v>55</v>
      </c>
      <c r="B206" s="21">
        <v>29.6</v>
      </c>
    </row>
    <row r="207" spans="1:2" ht="12.75">
      <c r="A207" s="17">
        <v>56</v>
      </c>
      <c r="B207" s="21">
        <v>28.7</v>
      </c>
    </row>
    <row r="208" spans="1:2" ht="12.75">
      <c r="A208" s="17">
        <v>57</v>
      </c>
      <c r="B208" s="21">
        <v>27.9</v>
      </c>
    </row>
    <row r="209" spans="1:2" ht="12.75">
      <c r="A209" s="17">
        <v>58</v>
      </c>
      <c r="B209" s="21">
        <v>27</v>
      </c>
    </row>
    <row r="210" spans="1:2" ht="13.5" thickBot="1">
      <c r="A210" s="22">
        <v>59</v>
      </c>
      <c r="B210" s="23">
        <v>26.1</v>
      </c>
    </row>
    <row r="211" spans="1:2" ht="12.75">
      <c r="A211" s="17">
        <v>60</v>
      </c>
      <c r="B211" s="21">
        <v>25.2</v>
      </c>
    </row>
    <row r="212" spans="1:2" ht="12.75">
      <c r="A212" s="17">
        <v>61</v>
      </c>
      <c r="B212" s="21">
        <v>24.4</v>
      </c>
    </row>
    <row r="213" spans="1:2" ht="12.75">
      <c r="A213" s="17">
        <v>62</v>
      </c>
      <c r="B213" s="21">
        <v>23.5</v>
      </c>
    </row>
    <row r="214" spans="1:2" ht="13.5" thickBot="1">
      <c r="A214" s="22">
        <v>63</v>
      </c>
      <c r="B214" s="23">
        <v>22.7</v>
      </c>
    </row>
    <row r="215" spans="1:2" ht="12.75">
      <c r="A215" s="17">
        <v>64</v>
      </c>
      <c r="B215" s="21">
        <v>21.8</v>
      </c>
    </row>
    <row r="216" spans="1:2" ht="12.75">
      <c r="A216" s="17">
        <v>65</v>
      </c>
      <c r="B216" s="21">
        <v>21</v>
      </c>
    </row>
    <row r="217" spans="1:2" ht="12.75">
      <c r="A217" s="17">
        <v>66</v>
      </c>
      <c r="B217" s="21">
        <v>20.2</v>
      </c>
    </row>
    <row r="218" spans="1:2" ht="13.5" thickBot="1">
      <c r="A218" s="22">
        <v>67</v>
      </c>
      <c r="B218" s="23">
        <v>19.4</v>
      </c>
    </row>
    <row r="219" spans="1:2" ht="12.75">
      <c r="A219" s="17">
        <v>68</v>
      </c>
      <c r="B219" s="21">
        <v>18.6</v>
      </c>
    </row>
    <row r="220" spans="1:2" ht="12.75">
      <c r="A220" s="17">
        <v>69</v>
      </c>
      <c r="B220" s="21">
        <v>17.8</v>
      </c>
    </row>
    <row r="221" spans="1:2" ht="12.75">
      <c r="A221" s="17">
        <v>70</v>
      </c>
      <c r="B221" s="21">
        <v>17</v>
      </c>
    </row>
    <row r="222" spans="1:2" ht="13.5" thickBot="1">
      <c r="A222" s="22">
        <v>71</v>
      </c>
      <c r="B222" s="23">
        <v>16.3</v>
      </c>
    </row>
    <row r="223" spans="1:2" ht="12.75">
      <c r="A223" s="17">
        <v>72</v>
      </c>
      <c r="B223" s="21">
        <v>15.5</v>
      </c>
    </row>
    <row r="224" spans="1:2" ht="12.75">
      <c r="A224" s="17">
        <v>73</v>
      </c>
      <c r="B224" s="21">
        <v>14.8</v>
      </c>
    </row>
    <row r="225" spans="1:2" ht="12.75">
      <c r="A225" s="17">
        <v>74</v>
      </c>
      <c r="B225" s="21">
        <v>14.1</v>
      </c>
    </row>
    <row r="226" spans="1:2" ht="13.5" thickBot="1">
      <c r="A226" s="22">
        <v>75</v>
      </c>
      <c r="B226" s="23">
        <v>13.4</v>
      </c>
    </row>
    <row r="227" spans="1:2" ht="12.75">
      <c r="A227" s="17">
        <v>76</v>
      </c>
      <c r="B227" s="21">
        <v>12.7</v>
      </c>
    </row>
    <row r="228" spans="1:2" ht="12.75">
      <c r="A228" s="17">
        <v>77</v>
      </c>
      <c r="B228" s="21">
        <v>12.1</v>
      </c>
    </row>
    <row r="229" spans="1:2" ht="12.75">
      <c r="A229" s="17">
        <v>78</v>
      </c>
      <c r="B229" s="21">
        <v>11.4</v>
      </c>
    </row>
    <row r="230" spans="1:2" ht="13.5" thickBot="1">
      <c r="A230" s="22">
        <v>79</v>
      </c>
      <c r="B230" s="23">
        <v>10.8</v>
      </c>
    </row>
    <row r="231" spans="1:2" ht="12.75">
      <c r="A231" s="17">
        <v>80</v>
      </c>
      <c r="B231" s="21">
        <v>10.2</v>
      </c>
    </row>
    <row r="232" spans="1:2" ht="12.75">
      <c r="A232" s="17">
        <v>81</v>
      </c>
      <c r="B232" s="21">
        <v>9.7</v>
      </c>
    </row>
    <row r="233" spans="1:2" ht="12.75">
      <c r="A233" s="17">
        <v>82</v>
      </c>
      <c r="B233" s="21">
        <v>9.1</v>
      </c>
    </row>
    <row r="234" spans="1:2" ht="12.75">
      <c r="A234" s="17">
        <v>83</v>
      </c>
      <c r="B234" s="21">
        <v>8.6</v>
      </c>
    </row>
    <row r="235" spans="1:2" ht="12.75">
      <c r="A235" s="17">
        <v>84</v>
      </c>
      <c r="B235" s="21">
        <v>8.1</v>
      </c>
    </row>
    <row r="236" spans="1:2" ht="12.75">
      <c r="A236" s="17">
        <v>85</v>
      </c>
      <c r="B236" s="21">
        <v>7.6</v>
      </c>
    </row>
    <row r="237" spans="1:2" ht="12.75">
      <c r="A237" s="17">
        <v>86</v>
      </c>
      <c r="B237" s="21">
        <v>7.1</v>
      </c>
    </row>
    <row r="238" spans="1:2" ht="13.5" thickBot="1">
      <c r="A238" s="22">
        <v>87</v>
      </c>
      <c r="B238" s="23">
        <v>6.7</v>
      </c>
    </row>
    <row r="239" spans="1:2" ht="12.75">
      <c r="A239" s="17">
        <v>88</v>
      </c>
      <c r="B239" s="21">
        <v>6.3</v>
      </c>
    </row>
    <row r="240" spans="1:2" ht="12.75">
      <c r="A240" s="17">
        <v>89</v>
      </c>
      <c r="B240" s="21">
        <v>5.9</v>
      </c>
    </row>
    <row r="241" spans="1:2" ht="12.75">
      <c r="A241" s="17">
        <v>90</v>
      </c>
      <c r="B241" s="21">
        <v>5.5</v>
      </c>
    </row>
    <row r="242" spans="1:2" ht="13.5" thickBot="1">
      <c r="A242" s="22">
        <v>91</v>
      </c>
      <c r="B242" s="23">
        <v>5.2</v>
      </c>
    </row>
    <row r="243" spans="1:2" ht="12.75">
      <c r="A243" s="17">
        <v>92</v>
      </c>
      <c r="B243" s="21">
        <v>4.9</v>
      </c>
    </row>
    <row r="244" spans="1:2" ht="12.75">
      <c r="A244" s="17">
        <v>93</v>
      </c>
      <c r="B244" s="21">
        <v>4.6</v>
      </c>
    </row>
    <row r="245" spans="1:2" ht="12.75">
      <c r="A245" s="17">
        <v>94</v>
      </c>
      <c r="B245" s="21">
        <v>4.3</v>
      </c>
    </row>
    <row r="246" spans="1:2" ht="13.5" thickBot="1">
      <c r="A246" s="22">
        <v>95</v>
      </c>
      <c r="B246" s="23">
        <v>4.1</v>
      </c>
    </row>
    <row r="247" spans="1:2" ht="12.75">
      <c r="A247" s="17">
        <v>96</v>
      </c>
      <c r="B247" s="21">
        <v>3.8</v>
      </c>
    </row>
    <row r="248" spans="1:2" ht="12.75">
      <c r="A248" s="17">
        <v>97</v>
      </c>
      <c r="B248" s="21">
        <v>3.6</v>
      </c>
    </row>
    <row r="249" spans="1:2" ht="12.75">
      <c r="A249" s="17">
        <v>98</v>
      </c>
      <c r="B249" s="21">
        <v>3.4</v>
      </c>
    </row>
    <row r="250" spans="1:2" ht="13.5" thickBot="1">
      <c r="A250" s="22">
        <v>99</v>
      </c>
      <c r="B250" s="23">
        <v>3.1</v>
      </c>
    </row>
    <row r="251" spans="1:2" ht="12.75">
      <c r="A251" s="17">
        <v>100</v>
      </c>
      <c r="B251" s="21">
        <v>2.9</v>
      </c>
    </row>
    <row r="252" spans="1:2" ht="12.75">
      <c r="A252" s="17">
        <v>101</v>
      </c>
      <c r="B252" s="21">
        <v>2.7</v>
      </c>
    </row>
    <row r="253" spans="1:2" ht="12.75">
      <c r="A253" s="17">
        <v>102</v>
      </c>
      <c r="B253" s="21">
        <v>2.5</v>
      </c>
    </row>
    <row r="254" spans="1:2" ht="13.5" thickBot="1">
      <c r="A254" s="22">
        <v>103</v>
      </c>
      <c r="B254" s="23">
        <v>2.3</v>
      </c>
    </row>
    <row r="255" spans="1:2" ht="12.75">
      <c r="A255" s="17">
        <v>104</v>
      </c>
      <c r="B255" s="21">
        <v>2.1</v>
      </c>
    </row>
    <row r="256" spans="1:2" ht="12.75">
      <c r="A256" s="17">
        <v>105</v>
      </c>
      <c r="B256" s="21">
        <v>1.9</v>
      </c>
    </row>
    <row r="257" spans="1:2" ht="12.75">
      <c r="A257" s="17">
        <v>106</v>
      </c>
      <c r="B257" s="21">
        <v>1.7</v>
      </c>
    </row>
    <row r="258" spans="1:2" ht="13.5" thickBot="1">
      <c r="A258" s="22">
        <v>107</v>
      </c>
      <c r="B258" s="23">
        <v>1.5</v>
      </c>
    </row>
    <row r="259" spans="1:2" ht="12.75">
      <c r="A259" s="17">
        <v>108</v>
      </c>
      <c r="B259" s="21">
        <v>1.4</v>
      </c>
    </row>
    <row r="260" spans="1:2" ht="12.75">
      <c r="A260" s="17">
        <v>109</v>
      </c>
      <c r="B260" s="21">
        <v>1.2</v>
      </c>
    </row>
    <row r="261" spans="1:2" ht="12.75">
      <c r="A261" s="17">
        <v>110</v>
      </c>
      <c r="B261" s="21">
        <v>1.1</v>
      </c>
    </row>
    <row r="262" spans="1:2" ht="12.75">
      <c r="A262" s="17">
        <v>111</v>
      </c>
      <c r="B262" s="21">
        <v>1</v>
      </c>
    </row>
  </sheetData>
  <sheetProtection sheet="1"/>
  <hyperlinks>
    <hyperlink ref="B5" r:id="rId1" display="http://www.irs.gov/pub/irs-drop/rr-02-62.pdf"/>
    <hyperlink ref="B20" r:id="rId2" display="http://www.irs.gov/pub/irs-pdf/p590supp.pdf"/>
  </hyperlinks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1999-01-19T02:15:42Z</dcterms:created>
  <dcterms:modified xsi:type="dcterms:W3CDTF">2003-04-16T17:33:39Z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